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a-monoi/Downloads/"/>
    </mc:Choice>
  </mc:AlternateContent>
  <xr:revisionPtr revIDLastSave="0" documentId="13_ncr:1_{5960819B-5DCD-43F5-AD6C-6483A6D89D10}" xr6:coauthVersionLast="47" xr6:coauthVersionMax="47" xr10:uidLastSave="{00000000-0000-0000-0000-000000000000}"/>
  <bookViews>
    <workbookView xWindow="0" yWindow="660" windowWidth="19440" windowHeight="20840" xr2:uid="{00000000-000D-0000-FFFF-FFFF00000000}"/>
  </bookViews>
  <sheets>
    <sheet name="目安ガイド" sheetId="7" r:id="rId1"/>
  </sheets>
  <externalReferences>
    <externalReference r:id="rId2"/>
  </externalReferences>
  <definedNames>
    <definedName name="_xlnm.Print_Area" localSheetId="0">目安ガイド!$A$1:$D$42</definedName>
    <definedName name="給排水5">[1]給排水!#REF!</definedName>
    <definedName name="空調3">[1]空調!#REF!</definedName>
    <definedName name="電気1">#REF!</definedName>
    <definedName name="電気2">#REF!</definedName>
    <definedName name="電気3">#REF!</definedName>
    <definedName name="電気4">#REF!</definedName>
    <definedName name="電気5">#REF!</definedName>
    <definedName name="電気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7" l="1"/>
  <c r="C38" i="7" s="1"/>
  <c r="C19" i="7"/>
  <c r="C13" i="7"/>
  <c r="C24" i="7" l="1"/>
  <c r="C26" i="7"/>
  <c r="C21" i="7"/>
  <c r="C29" i="7" l="1"/>
  <c r="C40" i="7" s="1"/>
</calcChain>
</file>

<file path=xl/sharedStrings.xml><?xml version="1.0" encoding="utf-8"?>
<sst xmlns="http://schemas.openxmlformats.org/spreadsheetml/2006/main" count="67" uniqueCount="63">
  <si>
    <t>印紙税</t>
  </si>
  <si>
    <t>登記費用</t>
  </si>
  <si>
    <t>住宅ローン諸費用</t>
  </si>
  <si>
    <t>確認申請手数料</t>
  </si>
  <si>
    <t>完了検査申請手数料</t>
  </si>
  <si>
    <t>水道加入金・各種申請費</t>
  </si>
  <si>
    <t>火災・地震保険</t>
  </si>
  <si>
    <t>家具・家電</t>
  </si>
  <si>
    <t>引越し</t>
  </si>
  <si>
    <t>地鎮祭費用</t>
  </si>
  <si>
    <t>上棟式費用</t>
  </si>
  <si>
    <t>予備費</t>
  </si>
  <si>
    <t>概算金額</t>
    <rPh sb="0" eb="2">
      <t>ガイサン</t>
    </rPh>
    <phoneticPr fontId="1"/>
  </si>
  <si>
    <t>項　目</t>
    <phoneticPr fontId="1"/>
  </si>
  <si>
    <t>備　考</t>
    <rPh sb="0" eb="1">
      <t>ビ</t>
    </rPh>
    <rPh sb="2" eb="3">
      <t>コウ</t>
    </rPh>
    <phoneticPr fontId="1"/>
  </si>
  <si>
    <t>その他費用</t>
    <rPh sb="2" eb="3">
      <t>タ</t>
    </rPh>
    <rPh sb="3" eb="5">
      <t>ヒヨウ</t>
    </rPh>
    <phoneticPr fontId="1"/>
  </si>
  <si>
    <t>設計関連費</t>
    <rPh sb="0" eb="5">
      <t>セッケイカンレンヒ</t>
    </rPh>
    <phoneticPr fontId="1"/>
  </si>
  <si>
    <t>諸費用</t>
    <rPh sb="0" eb="3">
      <t>ショヒヨウ</t>
    </rPh>
    <phoneticPr fontId="1"/>
  </si>
  <si>
    <t>家づくりにかかる費用の目安ガイド</t>
    <phoneticPr fontId="1"/>
  </si>
  <si>
    <t>仮住まい費用</t>
    <rPh sb="0" eb="2">
      <t>カリズ</t>
    </rPh>
    <rPh sb="4" eb="6">
      <t>ヒヨウ</t>
    </rPh>
    <phoneticPr fontId="1"/>
  </si>
  <si>
    <t>※あくまで概算の目安です。実際の金額は敷地条件・仕様・契約内容等により大きく異なります。</t>
    <rPh sb="5" eb="7">
      <t>ガイサン</t>
    </rPh>
    <rPh sb="8" eb="10">
      <t>メヤス</t>
    </rPh>
    <rPh sb="35" eb="36">
      <t>オオ</t>
    </rPh>
    <phoneticPr fontId="1"/>
  </si>
  <si>
    <t>建物工事費</t>
    <rPh sb="2" eb="5">
      <t>コウジヒ</t>
    </rPh>
    <phoneticPr fontId="1"/>
  </si>
  <si>
    <t>解体工事費</t>
    <rPh sb="0" eb="5">
      <t>カイタイコウジヒ</t>
    </rPh>
    <phoneticPr fontId="1"/>
  </si>
  <si>
    <t>地盤改良工事費</t>
    <rPh sb="4" eb="7">
      <t>コウジヒ</t>
    </rPh>
    <phoneticPr fontId="1"/>
  </si>
  <si>
    <t>給水引込工事</t>
    <phoneticPr fontId="1"/>
  </si>
  <si>
    <t>エアコン工事費</t>
    <rPh sb="4" eb="7">
      <t>コウジヒ</t>
    </rPh>
    <phoneticPr fontId="1"/>
  </si>
  <si>
    <t>ガス設備工事費</t>
    <rPh sb="2" eb="4">
      <t>セツビ</t>
    </rPh>
    <rPh sb="4" eb="7">
      <t>コウジヒ</t>
    </rPh>
    <phoneticPr fontId="1"/>
  </si>
  <si>
    <t>外構工事費</t>
    <rPh sb="4" eb="5">
      <t>ヒ</t>
    </rPh>
    <phoneticPr fontId="1"/>
  </si>
  <si>
    <t>設計監理費</t>
    <phoneticPr fontId="1"/>
  </si>
  <si>
    <t>地盤調査費</t>
    <rPh sb="4" eb="5">
      <t>ヒ</t>
    </rPh>
    <phoneticPr fontId="1"/>
  </si>
  <si>
    <t>（さいたま市・木造２階建て30坪の建替えの例）</t>
    <rPh sb="7" eb="9">
      <t>モクゾウ</t>
    </rPh>
    <rPh sb="10" eb="12">
      <t>カイダ</t>
    </rPh>
    <rPh sb="17" eb="19">
      <t>タテカ</t>
    </rPh>
    <phoneticPr fontId="1"/>
  </si>
  <si>
    <t>30坪×90万（坪単価）</t>
    <rPh sb="2" eb="3">
      <t>ツボ</t>
    </rPh>
    <rPh sb="6" eb="7">
      <t>マン</t>
    </rPh>
    <phoneticPr fontId="1"/>
  </si>
  <si>
    <t>本体工事費</t>
    <rPh sb="0" eb="2">
      <t>ホンタイ</t>
    </rPh>
    <rPh sb="2" eb="4">
      <t>コウジ</t>
    </rPh>
    <rPh sb="4" eb="5">
      <t>ヒ</t>
    </rPh>
    <phoneticPr fontId="1"/>
  </si>
  <si>
    <t>カーテン</t>
    <phoneticPr fontId="1"/>
  </si>
  <si>
    <t>設計関連費 小計</t>
    <rPh sb="0" eb="2">
      <t>セッケイ</t>
    </rPh>
    <rPh sb="2" eb="4">
      <t>カンレン</t>
    </rPh>
    <rPh sb="4" eb="5">
      <t>ヒ</t>
    </rPh>
    <rPh sb="6" eb="7">
      <t>ショウ</t>
    </rPh>
    <phoneticPr fontId="1"/>
  </si>
  <si>
    <t>諸費用 小計</t>
    <rPh sb="0" eb="3">
      <t>ショヒヨウ</t>
    </rPh>
    <rPh sb="4" eb="5">
      <t>ショウ</t>
    </rPh>
    <phoneticPr fontId="1"/>
  </si>
  <si>
    <t>その他の費用 小計</t>
    <rPh sb="2" eb="3">
      <t>タ</t>
    </rPh>
    <rPh sb="4" eb="6">
      <t>ヒヨウ</t>
    </rPh>
    <rPh sb="7" eb="8">
      <t>ショウ</t>
    </rPh>
    <phoneticPr fontId="1"/>
  </si>
  <si>
    <t>スクリューウェイト貫入試験（地盤保証付）</t>
    <rPh sb="9" eb="11">
      <t>カンニュウ</t>
    </rPh>
    <rPh sb="11" eb="13">
      <t>シケン</t>
    </rPh>
    <rPh sb="14" eb="16">
      <t>ジバン</t>
    </rPh>
    <rPh sb="16" eb="18">
      <t>ホショウ</t>
    </rPh>
    <rPh sb="18" eb="19">
      <t>ツキ</t>
    </rPh>
    <phoneticPr fontId="1"/>
  </si>
  <si>
    <t>本体工事費 小計</t>
    <rPh sb="0" eb="2">
      <t>ホンタイ</t>
    </rPh>
    <rPh sb="2" eb="4">
      <t>コウジ</t>
    </rPh>
    <rPh sb="4" eb="5">
      <t>ヒ</t>
    </rPh>
    <rPh sb="6" eb="8">
      <t>ショウケイ</t>
    </rPh>
    <phoneticPr fontId="1"/>
  </si>
  <si>
    <t>作成日：2026年8月版</t>
    <phoneticPr fontId="1"/>
  </si>
  <si>
    <t>お客様直接支払い費用（概算の目安）</t>
    <rPh sb="1" eb="3">
      <t>キャクサマ</t>
    </rPh>
    <rPh sb="3" eb="5">
      <t>チョクセツ</t>
    </rPh>
    <rPh sb="5" eb="7">
      <t>シハラ</t>
    </rPh>
    <rPh sb="8" eb="10">
      <t>ヒヨウ</t>
    </rPh>
    <phoneticPr fontId="1"/>
  </si>
  <si>
    <t>工務店費用（概算の目安）</t>
    <rPh sb="0" eb="3">
      <t>コウムテン</t>
    </rPh>
    <rPh sb="3" eb="5">
      <t>ヒヨウ</t>
    </rPh>
    <rPh sb="9" eb="11">
      <t>メヤス</t>
    </rPh>
    <phoneticPr fontId="1"/>
  </si>
  <si>
    <t>建替えの場合は不要</t>
    <rPh sb="0" eb="2">
      <t>タテカ</t>
    </rPh>
    <rPh sb="4" eb="6">
      <t>バアイ</t>
    </rPh>
    <rPh sb="7" eb="9">
      <t>フヨウ</t>
    </rPh>
    <phoneticPr fontId="1"/>
  </si>
  <si>
    <t>1台20万円程度×5台分の目安</t>
    <rPh sb="1" eb="2">
      <t>ダイ</t>
    </rPh>
    <rPh sb="4" eb="5">
      <t>マン</t>
    </rPh>
    <rPh sb="5" eb="6">
      <t>エン</t>
    </rPh>
    <rPh sb="6" eb="8">
      <t>テイド</t>
    </rPh>
    <rPh sb="10" eb="11">
      <t>ダイ</t>
    </rPh>
    <rPh sb="11" eb="12">
      <t>ブン</t>
    </rPh>
    <rPh sb="13" eb="15">
      <t>メヤス</t>
    </rPh>
    <phoneticPr fontId="1"/>
  </si>
  <si>
    <t>都市ガスの場合を想定</t>
    <rPh sb="0" eb="2">
      <t>トシ</t>
    </rPh>
    <rPh sb="5" eb="7">
      <t>バアイ</t>
    </rPh>
    <rPh sb="8" eb="10">
      <t>ソウテイ</t>
    </rPh>
    <phoneticPr fontId="1"/>
  </si>
  <si>
    <t>フェンス・門柱・カーポートの想定</t>
    <rPh sb="14" eb="16">
      <t>ソウテイ</t>
    </rPh>
    <phoneticPr fontId="1"/>
  </si>
  <si>
    <t>弊社から建主様への御見積書金額となります</t>
    <rPh sb="0" eb="2">
      <t>ヘイシャ</t>
    </rPh>
    <rPh sb="4" eb="5">
      <t>タ</t>
    </rPh>
    <rPh sb="5" eb="6">
      <t>ヌシ</t>
    </rPh>
    <rPh sb="6" eb="7">
      <t>サマ</t>
    </rPh>
    <rPh sb="9" eb="13">
      <t>オミツモリショ</t>
    </rPh>
    <rPh sb="13" eb="15">
      <t>キンガク</t>
    </rPh>
    <phoneticPr fontId="1"/>
  </si>
  <si>
    <t>本体工事費の4～6％が目安です</t>
    <rPh sb="0" eb="2">
      <t>ホンタイ</t>
    </rPh>
    <rPh sb="11" eb="13">
      <t>メヤス</t>
    </rPh>
    <phoneticPr fontId="1"/>
  </si>
  <si>
    <t>建物の規模や行政手数料により異なります</t>
    <phoneticPr fontId="1"/>
  </si>
  <si>
    <t>建物の規模等により異なります</t>
    <phoneticPr fontId="1"/>
  </si>
  <si>
    <t>金融機関や借入条件によって異なります
借入額の2～3％程度が目安です</t>
    <phoneticPr fontId="1"/>
  </si>
  <si>
    <t>登録免許税・司法書士報酬等を含みます
（滅失登記、表示登記、保存登記）</t>
    <rPh sb="20" eb="24">
      <t>メッシツトウキ</t>
    </rPh>
    <rPh sb="25" eb="27">
      <t>ヒョウジ</t>
    </rPh>
    <rPh sb="27" eb="29">
      <t>トウキ</t>
    </rPh>
    <rPh sb="30" eb="34">
      <t>ホゾントウキ</t>
    </rPh>
    <phoneticPr fontId="1"/>
  </si>
  <si>
    <t>工事契約金額に応じて変動します
～5,000万円：1万円／5,000万～1億円：3万円</t>
    <rPh sb="0" eb="2">
      <t>コウジ</t>
    </rPh>
    <rPh sb="2" eb="4">
      <t>ケイヤク</t>
    </rPh>
    <phoneticPr fontId="1"/>
  </si>
  <si>
    <t>約20～60万円程度が目安です
補償内容や保険会社によって異なります</t>
    <phoneticPr fontId="1"/>
  </si>
  <si>
    <t>初穂料\30,000+お供え料です</t>
    <phoneticPr fontId="1"/>
  </si>
  <si>
    <t>式典方法により異なるのであくまでも参考金額です
実施しない場合もあります</t>
    <rPh sb="17" eb="19">
      <t>サンコウ</t>
    </rPh>
    <rPh sb="19" eb="21">
      <t>キンガク</t>
    </rPh>
    <phoneticPr fontId="1"/>
  </si>
  <si>
    <t>一般的に約20～50万円程度を目安としてます</t>
    <rPh sb="0" eb="3">
      <t>イッパンテキ</t>
    </rPh>
    <phoneticPr fontId="1"/>
  </si>
  <si>
    <t>一般的に約50～150万円程度を目安としてます</t>
    <rPh sb="0" eb="3">
      <t>イッパンテキ</t>
    </rPh>
    <phoneticPr fontId="1"/>
  </si>
  <si>
    <t>片道約10～30万円程度が目安としてます</t>
    <rPh sb="0" eb="2">
      <t>カタミチ</t>
    </rPh>
    <phoneticPr fontId="1"/>
  </si>
  <si>
    <t>工期5ヵ月として。家賃10万×5ヶ月分としてます</t>
    <rPh sb="0" eb="2">
      <t>コウキ</t>
    </rPh>
    <rPh sb="4" eb="5">
      <t>ゲツ</t>
    </rPh>
    <rPh sb="9" eb="11">
      <t>ヤチン</t>
    </rPh>
    <rPh sb="13" eb="14">
      <t>マン</t>
    </rPh>
    <rPh sb="17" eb="18">
      <t>ゲツ</t>
    </rPh>
    <rPh sb="18" eb="19">
      <t>ブン</t>
    </rPh>
    <phoneticPr fontId="1"/>
  </si>
  <si>
    <t>建物工事費の2％程度が目安としてます</t>
    <rPh sb="8" eb="10">
      <t>テイド</t>
    </rPh>
    <rPh sb="11" eb="13">
      <t>メヤス</t>
    </rPh>
    <phoneticPr fontId="1"/>
  </si>
  <si>
    <t>地盤調査の結果により変わります
（不要となる場合もあります）</t>
    <rPh sb="0" eb="4">
      <t>ジバンチョウサ</t>
    </rPh>
    <rPh sb="5" eb="7">
      <t>ケッカ</t>
    </rPh>
    <rPh sb="10" eb="11">
      <t>カ</t>
    </rPh>
    <rPh sb="17" eb="19">
      <t>フヨウ</t>
    </rPh>
    <rPh sb="22" eb="24">
      <t>バアイ</t>
    </rPh>
    <phoneticPr fontId="1"/>
  </si>
  <si>
    <t>既存建物がある場合で30坪の木造2階建て住宅で
想定しております</t>
    <rPh sb="0" eb="4">
      <t>キゾンタテモノ</t>
    </rPh>
    <rPh sb="7" eb="9">
      <t>バアイ</t>
    </rPh>
    <rPh sb="12" eb="13">
      <t>ツボ</t>
    </rPh>
    <rPh sb="14" eb="16">
      <t>モクゾウ</t>
    </rPh>
    <rPh sb="17" eb="19">
      <t>カイダ</t>
    </rPh>
    <rPh sb="20" eb="22">
      <t>ジュウタク</t>
    </rPh>
    <rPh sb="24" eb="26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</si>
</sst>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\¥#,##0"/>
  </numFmts>
  <fonts count="1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22"/>
      <color rgb="FF1F5FAE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4"/>
      <color theme="4" tint="-0.249977111117893"/>
      <name val="Meiryo UI"/>
      <family val="3"/>
      <charset val="128"/>
    </font>
    <font>
      <b/>
      <sz val="16"/>
      <color rgb="FF1F5FAE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0"/>
      <name val="Meiryo UI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color rgb="FFFFFFFF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F5FAE"/>
      </patternFill>
    </fill>
  </fills>
  <borders count="9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/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6">
    <xf numFmtId="0" fontId="0" fillId="0" borderId="0"/>
    <xf numFmtId="9" fontId="12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6" fontId="1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176" fontId="3" fillId="0" borderId="0" xfId="0" applyNumberFormat="1" applyFont="1" applyAlignment="1">
      <alignment vertical="center"/>
    </xf>
    <xf numFmtId="0" fontId="6" fillId="2" borderId="0" xfId="0" applyFont="1" applyFill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76" fontId="8" fillId="0" borderId="1" xfId="0" applyNumberFormat="1" applyFont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76" fontId="3" fillId="0" borderId="0" xfId="0" applyNumberFormat="1" applyFont="1"/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76" fontId="13" fillId="0" borderId="1" xfId="0" applyNumberFormat="1" applyFont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indent="1"/>
    </xf>
    <xf numFmtId="176" fontId="2" fillId="0" borderId="0" xfId="0" applyNumberFormat="1" applyFont="1" applyAlignment="1">
      <alignment vertical="center"/>
    </xf>
    <xf numFmtId="9" fontId="2" fillId="0" borderId="0" xfId="1" applyFont="1" applyAlignment="1">
      <alignment vertical="center"/>
    </xf>
    <xf numFmtId="0" fontId="9" fillId="2" borderId="5" xfId="0" applyFont="1" applyFill="1" applyBorder="1" applyAlignment="1">
      <alignment horizontal="center" vertical="center" textRotation="255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7" fillId="0" borderId="0" xfId="0" applyNumberFormat="1" applyFont="1"/>
    <xf numFmtId="0" fontId="9" fillId="2" borderId="7" xfId="0" applyFont="1" applyFill="1" applyBorder="1" applyAlignment="1">
      <alignment horizontal="center" vertical="center" textRotation="255"/>
    </xf>
    <xf numFmtId="0" fontId="16" fillId="2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indent="5"/>
    </xf>
    <xf numFmtId="0" fontId="9" fillId="2" borderId="5" xfId="0" applyFont="1" applyFill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textRotation="255"/>
    </xf>
  </cellXfs>
  <cellStyles count="6">
    <cellStyle name="パーセント" xfId="1" builtinId="5"/>
    <cellStyle name="パーセント 2" xfId="2" xr:uid="{4853CD85-421B-43D1-AECE-81389C59F281}"/>
    <cellStyle name="ハイパーリンク 2" xfId="4" xr:uid="{3F262A0D-2819-46C5-8556-4214532CB9CE}"/>
    <cellStyle name="桁区切り 2" xfId="5" xr:uid="{385824CC-475E-410C-9A3F-4A2D55E56467}"/>
    <cellStyle name="通貨 2" xfId="3" xr:uid="{A771B978-31E8-4EA4-9AE4-0231F939BCAA}"/>
    <cellStyle name="標準" xfId="0" builtinId="0"/>
  </cellStyles>
  <dxfs count="0"/>
  <tableStyles count="0" defaultTableStyle="TableStyleMedium9" defaultPivotStyle="PivotStyleLight16"/>
  <colors>
    <mruColors>
      <color rgb="FFFBE0A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77931</xdr:rowOff>
    </xdr:from>
    <xdr:to>
      <xdr:col>1</xdr:col>
      <xdr:colOff>2500310</xdr:colOff>
      <xdr:row>1</xdr:row>
      <xdr:rowOff>69272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276555C-F8D9-6BAA-F5A7-52F059C69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91" y="77931"/>
          <a:ext cx="2474333" cy="3117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loudshelter-f/4.&#21508;&#37096;&#32626;/6.&#24037;&#21209;&#37096;/&#9312;&#31309;&#31639;&#35506;/&#35211;&#31309;&#26360;&#27010;&#35201;/1.&#26032;&#35215;&#29289;&#20214;/206/&#33738;&#22320;&#31179;&#22827;&#37048;&#26032;&#31689;&#24037;&#20107;%202025.1.30&#12304;&#22865;&#32004;&#12305;.xlsm" TargetMode="External"/><Relationship Id="rId2" Type="http://schemas.openxmlformats.org/officeDocument/2006/relationships/externalLinkPath" Target="/Cloudshelter-f/4.&#21508;&#37096;&#32626;/6.&#24037;&#21209;&#37096;/&#9312;&#31309;&#31639;&#35506;/&#35211;&#31309;&#26360;&#27010;&#35201;/1.&#26032;&#35215;&#29289;&#20214;/206/&#33738;&#22320;&#31179;&#22827;&#37048;&#26032;&#31689;&#24037;&#20107;%202025.1.30&#12304;&#22865;&#32004;&#12305;.xlsm" TargetMode="External"/><Relationship Id="rId1" Type="http://schemas.openxmlformats.org/officeDocument/2006/relationships/externalLinkPath" Target="/Cloudshelter-f/4.&#21508;&#37096;&#32626;/6.&#24037;&#21209;&#37096;/&#9312;&#31309;&#31639;&#35506;/&#35211;&#31309;&#26360;&#27010;&#35201;/1.&#26032;&#35215;&#29289;&#20214;/206/&#33738;&#22320;&#31179;&#22827;&#37048;&#26032;&#31689;&#24037;&#20107;%202025.1.30&#12304;&#22865;&#32004;&#1230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3表紙"/>
      <sheetName val="22-3積総表② (特)"/>
      <sheetName val="22-3積総表② (特) (2)"/>
      <sheetName val="見積書"/>
      <sheetName val="見積条件①②"/>
      <sheetName val="集計"/>
      <sheetName val="建築"/>
      <sheetName val="共仮"/>
      <sheetName val="直仮"/>
      <sheetName val="基礎"/>
      <sheetName val="防水"/>
      <sheetName val="ﾀｲﾙ"/>
      <sheetName val="木"/>
      <sheetName val="屋根"/>
      <sheetName val="金属"/>
      <sheetName val="左官"/>
      <sheetName val="木建"/>
      <sheetName val="金建"/>
      <sheetName val="塗装"/>
      <sheetName val="内装"/>
      <sheetName val="雑"/>
      <sheetName val="住設"/>
      <sheetName val="吹付断熱"/>
      <sheetName val="電気"/>
      <sheetName val="給排水"/>
      <sheetName val="空調"/>
      <sheetName val="ガス"/>
      <sheetName val="外構"/>
      <sheetName val="解体"/>
      <sheetName val="Ｊ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I1" t="str">
            <v>金    額</v>
          </cell>
        </row>
      </sheetData>
      <sheetData sheetId="7">
        <row r="1">
          <cell r="I1" t="str">
            <v>金    額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I1" t="str">
            <v>金    額</v>
          </cell>
        </row>
      </sheetData>
      <sheetData sheetId="24">
        <row r="1">
          <cell r="I1" t="str">
            <v>金    額</v>
          </cell>
        </row>
      </sheetData>
      <sheetData sheetId="25">
        <row r="1">
          <cell r="I1" t="str">
            <v>金    額</v>
          </cell>
        </row>
      </sheetData>
      <sheetData sheetId="26">
        <row r="1">
          <cell r="I1" t="str">
            <v>金    額</v>
          </cell>
        </row>
      </sheetData>
      <sheetData sheetId="27">
        <row r="1">
          <cell r="I1" t="str">
            <v>金    額</v>
          </cell>
        </row>
      </sheetData>
      <sheetData sheetId="28">
        <row r="1">
          <cell r="I1" t="str">
            <v>金    額</v>
          </cell>
        </row>
      </sheetData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077A-F7A8-410C-9D28-829E242F4B96}">
  <dimension ref="A1:G44"/>
  <sheetViews>
    <sheetView showGridLines="0" tabSelected="1" topLeftCell="A36" zoomScale="150" zoomScaleNormal="150" zoomScaleSheetLayoutView="110" workbookViewId="0">
      <selection activeCell="D53" sqref="D53"/>
    </sheetView>
  </sheetViews>
  <sheetFormatPr baseColWidth="10" defaultColWidth="9" defaultRowHeight="16"/>
  <cols>
    <col min="1" max="1" width="3.1640625" style="1" customWidth="1"/>
    <col min="2" max="2" width="36.1640625" style="1" customWidth="1"/>
    <col min="3" max="3" width="18" style="1" customWidth="1"/>
    <col min="4" max="4" width="33.5" style="12" customWidth="1"/>
    <col min="5" max="5" width="11.5" style="20" customWidth="1"/>
    <col min="6" max="6" width="10.1640625" style="1" customWidth="1"/>
    <col min="7" max="7" width="42" style="20" customWidth="1"/>
    <col min="8" max="16384" width="9" style="1"/>
  </cols>
  <sheetData>
    <row r="1" spans="1:7" ht="25.5" customHeight="1">
      <c r="B1" s="32"/>
    </row>
    <row r="2" spans="1:7" s="2" customFormat="1" ht="46.5" customHeight="1">
      <c r="B2" s="10" t="s">
        <v>18</v>
      </c>
      <c r="D2" s="18"/>
      <c r="E2" s="20"/>
      <c r="G2" s="20"/>
    </row>
    <row r="3" spans="1:7" s="2" customFormat="1" ht="22">
      <c r="B3" s="9" t="s">
        <v>30</v>
      </c>
      <c r="D3" s="18"/>
      <c r="E3" s="20"/>
      <c r="G3" s="20"/>
    </row>
    <row r="4" spans="1:7">
      <c r="C4" s="11"/>
    </row>
    <row r="5" spans="1:7" s="27" customFormat="1" ht="12.75" customHeight="1">
      <c r="A5" s="31"/>
      <c r="B5" s="30" t="s">
        <v>13</v>
      </c>
      <c r="C5" s="25" t="s">
        <v>12</v>
      </c>
      <c r="D5" s="26" t="s">
        <v>14</v>
      </c>
    </row>
    <row r="6" spans="1:7" ht="24" customHeight="1">
      <c r="A6" s="33" t="s">
        <v>32</v>
      </c>
      <c r="B6" s="6" t="s">
        <v>21</v>
      </c>
      <c r="C6" s="8">
        <v>27000000</v>
      </c>
      <c r="D6" s="17" t="s">
        <v>31</v>
      </c>
    </row>
    <row r="7" spans="1:7" ht="24" customHeight="1">
      <c r="A7" s="34"/>
      <c r="B7" s="6" t="s">
        <v>22</v>
      </c>
      <c r="C7" s="8">
        <v>1700000</v>
      </c>
      <c r="D7" s="17" t="s">
        <v>62</v>
      </c>
    </row>
    <row r="8" spans="1:7" ht="24" customHeight="1">
      <c r="A8" s="34"/>
      <c r="B8" s="6" t="s">
        <v>23</v>
      </c>
      <c r="C8" s="8">
        <v>1200000</v>
      </c>
      <c r="D8" s="17" t="s">
        <v>61</v>
      </c>
    </row>
    <row r="9" spans="1:7" ht="24" customHeight="1">
      <c r="A9" s="34"/>
      <c r="B9" s="6" t="s">
        <v>24</v>
      </c>
      <c r="C9" s="8"/>
      <c r="D9" s="17" t="s">
        <v>42</v>
      </c>
    </row>
    <row r="10" spans="1:7" ht="24" customHeight="1">
      <c r="A10" s="34"/>
      <c r="B10" s="6" t="s">
        <v>25</v>
      </c>
      <c r="C10" s="8">
        <v>1000000</v>
      </c>
      <c r="D10" s="17" t="s">
        <v>43</v>
      </c>
    </row>
    <row r="11" spans="1:7" ht="24" customHeight="1">
      <c r="A11" s="34"/>
      <c r="B11" s="6" t="s">
        <v>26</v>
      </c>
      <c r="C11" s="8">
        <v>200000</v>
      </c>
      <c r="D11" s="17" t="s">
        <v>44</v>
      </c>
    </row>
    <row r="12" spans="1:7" ht="24" customHeight="1">
      <c r="A12" s="34"/>
      <c r="B12" s="6" t="s">
        <v>27</v>
      </c>
      <c r="C12" s="8">
        <v>2000000</v>
      </c>
      <c r="D12" s="17" t="s">
        <v>45</v>
      </c>
    </row>
    <row r="13" spans="1:7" ht="24" customHeight="1">
      <c r="A13" s="34"/>
      <c r="B13" s="6" t="s">
        <v>38</v>
      </c>
      <c r="C13" s="8">
        <f>SUM(C6:C12)</f>
        <v>33100000</v>
      </c>
      <c r="D13" s="17" t="s">
        <v>46</v>
      </c>
      <c r="F13" s="23"/>
    </row>
    <row r="14" spans="1:7" ht="3" customHeight="1">
      <c r="B14" s="6"/>
      <c r="C14" s="19"/>
      <c r="D14" s="17"/>
      <c r="E14" s="22"/>
    </row>
    <row r="15" spans="1:7" ht="24" customHeight="1">
      <c r="A15" s="35" t="s">
        <v>16</v>
      </c>
      <c r="B15" s="6" t="s">
        <v>28</v>
      </c>
      <c r="C15" s="8">
        <v>1500000</v>
      </c>
      <c r="D15" s="17" t="s">
        <v>47</v>
      </c>
    </row>
    <row r="16" spans="1:7" ht="24" customHeight="1">
      <c r="A16" s="33"/>
      <c r="B16" s="6" t="s">
        <v>29</v>
      </c>
      <c r="C16" s="8">
        <v>75000</v>
      </c>
      <c r="D16" s="17" t="s">
        <v>37</v>
      </c>
    </row>
    <row r="17" spans="1:6" ht="24" customHeight="1">
      <c r="A17" s="33"/>
      <c r="B17" s="6" t="s">
        <v>3</v>
      </c>
      <c r="C17" s="8">
        <v>64000</v>
      </c>
      <c r="D17" s="17" t="s">
        <v>48</v>
      </c>
    </row>
    <row r="18" spans="1:6" ht="24" customHeight="1">
      <c r="A18" s="33"/>
      <c r="B18" s="6" t="s">
        <v>4</v>
      </c>
      <c r="C18" s="8">
        <v>64000</v>
      </c>
      <c r="D18" s="17" t="s">
        <v>49</v>
      </c>
    </row>
    <row r="19" spans="1:6" ht="18.75" customHeight="1">
      <c r="A19" s="24"/>
      <c r="B19" s="6" t="s">
        <v>34</v>
      </c>
      <c r="C19" s="8">
        <f>SUM(C15:C18)</f>
        <v>1703000</v>
      </c>
      <c r="D19" s="17"/>
      <c r="F19" s="23"/>
    </row>
    <row r="20" spans="1:6" ht="2.25" customHeight="1">
      <c r="B20" s="7"/>
      <c r="C20" s="4"/>
      <c r="D20" s="16"/>
    </row>
    <row r="21" spans="1:6" ht="29.25" customHeight="1">
      <c r="A21" s="29"/>
      <c r="B21" s="5" t="s">
        <v>41</v>
      </c>
      <c r="C21" s="21" t="str">
        <f>"約"&amp;ROUND((C13+C19)/10000/10,0)*10&amp;"万円"</f>
        <v>約3480万円</v>
      </c>
      <c r="D21" s="15"/>
      <c r="F21" s="23"/>
    </row>
    <row r="22" spans="1:6" ht="18.75" customHeight="1">
      <c r="B22" s="7"/>
      <c r="C22" s="4"/>
      <c r="D22" s="16"/>
    </row>
    <row r="23" spans="1:6" s="27" customFormat="1" ht="12.75" customHeight="1">
      <c r="A23" s="31"/>
      <c r="B23" s="30" t="s">
        <v>13</v>
      </c>
      <c r="C23" s="25" t="s">
        <v>12</v>
      </c>
      <c r="D23" s="26" t="s">
        <v>14</v>
      </c>
    </row>
    <row r="24" spans="1:6" ht="24" customHeight="1">
      <c r="A24" s="33" t="s">
        <v>17</v>
      </c>
      <c r="B24" s="6" t="s">
        <v>0</v>
      </c>
      <c r="C24" s="8">
        <f>IF(C13&lt;=10000000,5000,IF(C13&lt;=50000000,10000,IF(C13&lt;=100000000,30000,60000)))</f>
        <v>10000</v>
      </c>
      <c r="D24" s="17" t="s">
        <v>52</v>
      </c>
    </row>
    <row r="25" spans="1:6" ht="24" customHeight="1">
      <c r="A25" s="33"/>
      <c r="B25" s="6" t="s">
        <v>1</v>
      </c>
      <c r="C25" s="8">
        <v>500000</v>
      </c>
      <c r="D25" s="17" t="s">
        <v>51</v>
      </c>
    </row>
    <row r="26" spans="1:6" ht="24" customHeight="1">
      <c r="A26" s="33"/>
      <c r="B26" s="6" t="s">
        <v>2</v>
      </c>
      <c r="C26" s="8">
        <f>ROUND(C13*0.022,-4)</f>
        <v>730000</v>
      </c>
      <c r="D26" s="17" t="s">
        <v>50</v>
      </c>
    </row>
    <row r="27" spans="1:6" ht="24" customHeight="1">
      <c r="A27" s="33"/>
      <c r="B27" s="6" t="s">
        <v>6</v>
      </c>
      <c r="C27" s="8">
        <v>350000</v>
      </c>
      <c r="D27" s="17" t="s">
        <v>53</v>
      </c>
    </row>
    <row r="28" spans="1:6" ht="24" customHeight="1">
      <c r="A28" s="33"/>
      <c r="B28" s="6" t="s">
        <v>5</v>
      </c>
      <c r="C28" s="8"/>
      <c r="D28" s="17" t="s">
        <v>42</v>
      </c>
    </row>
    <row r="29" spans="1:6" ht="18.75" customHeight="1">
      <c r="A29" s="24"/>
      <c r="B29" s="6" t="s">
        <v>35</v>
      </c>
      <c r="C29" s="8">
        <f>SUM(C24:C28)</f>
        <v>1590000</v>
      </c>
      <c r="D29" s="17"/>
      <c r="F29" s="23"/>
    </row>
    <row r="30" spans="1:6" ht="2.25" customHeight="1">
      <c r="B30" s="6"/>
      <c r="C30" s="8"/>
      <c r="D30" s="17"/>
    </row>
    <row r="31" spans="1:6" ht="24" customHeight="1">
      <c r="A31" s="33" t="s">
        <v>15</v>
      </c>
      <c r="B31" s="6" t="s">
        <v>9</v>
      </c>
      <c r="C31" s="8">
        <v>35000</v>
      </c>
      <c r="D31" s="17" t="s">
        <v>54</v>
      </c>
    </row>
    <row r="32" spans="1:6" ht="24" customHeight="1">
      <c r="A32" s="33"/>
      <c r="B32" s="6" t="s">
        <v>10</v>
      </c>
      <c r="C32" s="8">
        <v>200000</v>
      </c>
      <c r="D32" s="17" t="s">
        <v>55</v>
      </c>
    </row>
    <row r="33" spans="1:6" ht="24" customHeight="1">
      <c r="A33" s="33"/>
      <c r="B33" s="6" t="s">
        <v>33</v>
      </c>
      <c r="C33" s="8">
        <v>300000</v>
      </c>
      <c r="D33" s="17" t="s">
        <v>56</v>
      </c>
    </row>
    <row r="34" spans="1:6" ht="24" customHeight="1">
      <c r="A34" s="33"/>
      <c r="B34" s="6" t="s">
        <v>7</v>
      </c>
      <c r="C34" s="8">
        <v>1000000</v>
      </c>
      <c r="D34" s="17" t="s">
        <v>57</v>
      </c>
    </row>
    <row r="35" spans="1:6" ht="24" customHeight="1">
      <c r="A35" s="33"/>
      <c r="B35" s="6" t="s">
        <v>8</v>
      </c>
      <c r="C35" s="8">
        <v>200000</v>
      </c>
      <c r="D35" s="17" t="s">
        <v>58</v>
      </c>
    </row>
    <row r="36" spans="1:6" ht="24" customHeight="1">
      <c r="A36" s="33"/>
      <c r="B36" s="6" t="s">
        <v>19</v>
      </c>
      <c r="C36" s="8">
        <v>500000</v>
      </c>
      <c r="D36" s="17" t="s">
        <v>59</v>
      </c>
    </row>
    <row r="37" spans="1:6" ht="24" customHeight="1">
      <c r="A37" s="33"/>
      <c r="B37" s="6" t="s">
        <v>11</v>
      </c>
      <c r="C37" s="8">
        <f>ROUND(C6*0.02,-4)</f>
        <v>540000</v>
      </c>
      <c r="D37" s="17" t="s">
        <v>60</v>
      </c>
    </row>
    <row r="38" spans="1:6" ht="24" customHeight="1">
      <c r="A38" s="24"/>
      <c r="B38" s="6" t="s">
        <v>36</v>
      </c>
      <c r="C38" s="8">
        <f>SUM(C31:C37)</f>
        <v>2775000</v>
      </c>
      <c r="D38" s="17"/>
      <c r="F38" s="23"/>
    </row>
    <row r="39" spans="1:6" ht="2.25" customHeight="1">
      <c r="B39" s="7"/>
      <c r="C39" s="4"/>
      <c r="D39" s="16"/>
    </row>
    <row r="40" spans="1:6" ht="29.25" customHeight="1">
      <c r="A40" s="29"/>
      <c r="B40" s="5" t="s">
        <v>40</v>
      </c>
      <c r="C40" s="21" t="str">
        <f>"約"&amp;ROUND((C29+C38)/10000/10,0)*10&amp;"万円"</f>
        <v>約440万円</v>
      </c>
      <c r="D40" s="15"/>
      <c r="F40" s="23"/>
    </row>
    <row r="41" spans="1:6">
      <c r="B41" s="3" t="s">
        <v>20</v>
      </c>
      <c r="C41" s="3"/>
      <c r="D41" s="13"/>
      <c r="F41" s="23"/>
    </row>
    <row r="42" spans="1:6">
      <c r="B42" s="3"/>
      <c r="C42" s="3"/>
      <c r="D42" s="14" t="s">
        <v>39</v>
      </c>
      <c r="F42" s="23"/>
    </row>
    <row r="43" spans="1:6">
      <c r="C43" s="28"/>
      <c r="D43" s="13"/>
    </row>
    <row r="44" spans="1:6">
      <c r="C44" s="3"/>
      <c r="D44" s="13"/>
    </row>
  </sheetData>
  <mergeCells count="4">
    <mergeCell ref="A6:A13"/>
    <mergeCell ref="A15:A18"/>
    <mergeCell ref="A24:A28"/>
    <mergeCell ref="A31:A37"/>
  </mergeCells>
  <phoneticPr fontId="1"/>
  <printOptions horizontalCentered="1" verticalCentered="1"/>
  <pageMargins left="0.39370078740157483" right="0.39370078740157483" top="0.59055118110236227" bottom="0.59055118110236227" header="0.51181102362204722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目安ガイド</vt:lpstr>
      <vt:lpstr>目安ガイド!Print_Area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物井 敦史</cp:lastModifiedBy>
  <cp:lastPrinted>2026-08-10T07:35:32Z</cp:lastPrinted>
  <dcterms:created xsi:type="dcterms:W3CDTF">2026-07-03T06:49:55Z</dcterms:created>
  <dcterms:modified xsi:type="dcterms:W3CDTF">2026-08-10T08:05:36Z</dcterms:modified>
</cp:coreProperties>
</file>